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<sst xmlns="http://schemas.openxmlformats.org/spreadsheetml/2006/main" count="50" uniqueCount="34">
  <si>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r>
      <t>¦</t>
    </r>
    <r>
      <rPr>
        <sz val="16"/>
        <rFont val="Browallia New"/>
        <family val="2"/>
      </rPr>
      <t xml:space="preserve">ds = </t>
    </r>
    <r>
      <rPr>
        <sz val="16"/>
        <rFont val="Symbol"/>
        <family val="1"/>
      </rPr>
      <t>¦</t>
    </r>
    <r>
      <rPr>
        <sz val="16"/>
        <rFont val="Browallia New"/>
        <family val="2"/>
      </rPr>
      <t>dy =</t>
    </r>
  </si>
  <si>
    <r>
      <t>¦</t>
    </r>
    <r>
      <rPr>
        <sz val="16"/>
        <rFont val="Browallia New"/>
        <family val="2"/>
      </rPr>
      <t xml:space="preserve">dc = </t>
    </r>
    <r>
      <rPr>
        <sz val="16"/>
        <rFont val="Symbol"/>
        <family val="1"/>
      </rPr>
      <t>¦</t>
    </r>
    <r>
      <rPr>
        <sz val="16"/>
        <rFont val="Browallia New"/>
        <family val="2"/>
      </rPr>
      <t>dcu =</t>
    </r>
  </si>
  <si>
    <t>m.</t>
  </si>
  <si>
    <t>fy =</t>
  </si>
  <si>
    <t>ksc (SD40)</t>
  </si>
  <si>
    <t>fc' =</t>
  </si>
  <si>
    <t>ksc</t>
  </si>
  <si>
    <t>d =</t>
  </si>
  <si>
    <t>Concrete Covering =</t>
  </si>
  <si>
    <t>=</t>
  </si>
  <si>
    <r>
      <t>r</t>
    </r>
    <r>
      <rPr>
        <sz val="16"/>
        <rFont val="Browallia New"/>
        <family val="2"/>
      </rPr>
      <t xml:space="preserve">s = </t>
    </r>
    <r>
      <rPr>
        <sz val="16"/>
        <rFont val="Symbol"/>
        <family val="1"/>
      </rPr>
      <t>r</t>
    </r>
    <r>
      <rPr>
        <sz val="16"/>
        <rFont val="Browallia New"/>
        <family val="2"/>
      </rPr>
      <t>s' =</t>
    </r>
  </si>
  <si>
    <t>%</t>
  </si>
  <si>
    <t>Pr =</t>
  </si>
  <si>
    <t>psi</t>
  </si>
  <si>
    <t>kg/m^2</t>
  </si>
  <si>
    <t>As = As' =</t>
  </si>
  <si>
    <t>cm^2</t>
  </si>
  <si>
    <t>x =</t>
  </si>
  <si>
    <t>cm</t>
  </si>
  <si>
    <t>Mn = Mp =</t>
  </si>
  <si>
    <r>
      <t>(As*</t>
    </r>
    <r>
      <rPr>
        <sz val="16"/>
        <rFont val="Symbol"/>
        <family val="1"/>
      </rPr>
      <t>¦</t>
    </r>
    <r>
      <rPr>
        <sz val="16"/>
        <rFont val="Browallia New"/>
        <family val="2"/>
      </rPr>
      <t>ds/b)*(d-0.45x)</t>
    </r>
  </si>
  <si>
    <t>kg-m</t>
  </si>
  <si>
    <t>8(Mn+Mp)/H^2</t>
  </si>
  <si>
    <r>
      <t>Ultimate unit resistant,</t>
    </r>
    <r>
      <rPr>
        <sz val="20"/>
        <rFont val="Browallia New"/>
        <family val="2"/>
      </rPr>
      <t xml:space="preserve"> r</t>
    </r>
    <r>
      <rPr>
        <sz val="16"/>
        <rFont val="Browallia New"/>
        <family val="2"/>
      </rPr>
      <t>u =</t>
    </r>
  </si>
  <si>
    <t>Ultimate negative and positive moment capacity</t>
  </si>
  <si>
    <t>Area tension and compression reinforcement</t>
  </si>
  <si>
    <t>Depth of neutral axis below extreme compression fibre in a flexural member</t>
  </si>
  <si>
    <t>Dynamic ultimate compressive strength of concrete at 28 days</t>
  </si>
  <si>
    <t>Dynamic yield stress of reinforcement</t>
  </si>
  <si>
    <t>Tension and Compression reinforcement ratio</t>
  </si>
  <si>
    <t>Width, w =</t>
  </si>
  <si>
    <t>Thickness, t =</t>
  </si>
  <si>
    <t>High, h =</t>
  </si>
  <si>
    <t>BLAST WALL THICKNESS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</si>
</sst>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0"/>
      <name val="Arial"/>
      <family val="0"/>
    </font>
    <font>
      <sz val="16"/>
      <name val="Symbol"/>
      <family val="1"/>
    </font>
    <font>
      <sz val="16"/>
      <name val="Browallia New"/>
      <family val="2"/>
    </font>
    <font>
      <sz val="8"/>
      <name val="Arial"/>
      <family val="0"/>
    </font>
    <font>
      <b/>
      <sz val="16"/>
      <name val="Browallia New"/>
      <family val="2"/>
    </font>
    <font>
      <sz val="16"/>
      <color indexed="10"/>
      <name val="Browallia New"/>
      <family val="2"/>
    </font>
    <font>
      <sz val="20"/>
      <name val="Browallia Ne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2" sqref="A2"/>
    </sheetView>
  </sheetViews>
  <sheetFormatPr defaultColWidth="9.140625" defaultRowHeight="18.75" customHeight="1"/>
  <cols>
    <col min="1" max="2" width="9.140625" style="3" customWidth="1"/>
    <col min="3" max="3" width="9.140625" style="2" customWidth="1"/>
    <col min="4" max="4" width="13.00390625" style="5" customWidth="1"/>
    <col min="5" max="16384" width="9.140625" style="3" customWidth="1"/>
  </cols>
  <sheetData>
    <row r="1" ht="18.75" customHeight="1">
      <c r="A1" s="4" t="s">
        <v>33</v>
      </c>
    </row>
    <row r="3" spans="3:5" ht="18.75" customHeight="1">
      <c r="C3" s="2" t="s">
        <v>32</v>
      </c>
      <c r="D3" s="7">
        <v>4</v>
      </c>
      <c r="E3" s="3" t="s">
        <v>2</v>
      </c>
    </row>
    <row r="4" spans="3:5" ht="18.75" customHeight="1">
      <c r="C4" s="2" t="s">
        <v>30</v>
      </c>
      <c r="D4" s="7">
        <v>6</v>
      </c>
      <c r="E4" s="3" t="s">
        <v>2</v>
      </c>
    </row>
    <row r="5" spans="3:5" ht="18.75" customHeight="1">
      <c r="C5" s="2" t="s">
        <v>31</v>
      </c>
      <c r="D5" s="7">
        <v>0.25</v>
      </c>
      <c r="E5" s="3" t="s">
        <v>2</v>
      </c>
    </row>
    <row r="6" spans="3:5" ht="18.75" customHeight="1">
      <c r="C6" s="2" t="s">
        <v>8</v>
      </c>
      <c r="D6" s="7">
        <v>0.03</v>
      </c>
      <c r="E6" s="3" t="s">
        <v>2</v>
      </c>
    </row>
    <row r="7" spans="3:7" ht="18.75" customHeight="1">
      <c r="C7" s="2" t="s">
        <v>7</v>
      </c>
      <c r="D7" s="6" t="str">
        <f>D5&amp;"-"&amp;D6</f>
        <v>0.25-0.03</v>
      </c>
      <c r="E7" s="9" t="s">
        <v>9</v>
      </c>
      <c r="F7" s="8">
        <f>D5-D6</f>
        <v>0.22</v>
      </c>
      <c r="G7" s="3" t="s">
        <v>2</v>
      </c>
    </row>
    <row r="8" spans="3:5" ht="18.75" customHeight="1">
      <c r="C8" s="2" t="s">
        <v>3</v>
      </c>
      <c r="D8" s="11">
        <v>4000</v>
      </c>
      <c r="E8" s="3" t="s">
        <v>4</v>
      </c>
    </row>
    <row r="9" spans="3:5" ht="18.75" customHeight="1">
      <c r="C9" s="2" t="s">
        <v>5</v>
      </c>
      <c r="D9" s="11">
        <v>280</v>
      </c>
      <c r="E9" s="3" t="s">
        <v>6</v>
      </c>
    </row>
    <row r="10" spans="1:4" ht="18.75" customHeight="1">
      <c r="A10" s="3" t="s">
        <v>29</v>
      </c>
      <c r="D10" s="11"/>
    </row>
    <row r="11" spans="3:5" ht="18.75" customHeight="1">
      <c r="C11" s="1" t="s">
        <v>10</v>
      </c>
      <c r="D11" s="7">
        <v>0.35</v>
      </c>
      <c r="E11" s="3" t="s">
        <v>11</v>
      </c>
    </row>
    <row r="12" spans="3:5" ht="18.75" customHeight="1">
      <c r="C12" s="2" t="s">
        <v>12</v>
      </c>
      <c r="D12" s="7">
        <v>5</v>
      </c>
      <c r="E12" s="3" t="s">
        <v>13</v>
      </c>
    </row>
    <row r="13" spans="3:5" ht="18.75" customHeight="1">
      <c r="C13" s="2" t="s">
        <v>9</v>
      </c>
      <c r="D13" s="10">
        <f>D12*1550/2.20478</f>
        <v>3515.089940946489</v>
      </c>
      <c r="E13" s="3" t="s">
        <v>14</v>
      </c>
    </row>
    <row r="14" spans="1:4" ht="18.75" customHeight="1">
      <c r="A14" s="3" t="s">
        <v>28</v>
      </c>
      <c r="D14" s="10"/>
    </row>
    <row r="15" spans="3:4" ht="18.75" customHeight="1">
      <c r="C15" s="1" t="s">
        <v>0</v>
      </c>
      <c r="D15" s="5" t="str">
        <f>1.2&amp;"x"&amp;D8</f>
        <v>1.2x4000</v>
      </c>
    </row>
    <row r="16" spans="3:5" ht="18.75" customHeight="1">
      <c r="C16" s="2" t="s">
        <v>9</v>
      </c>
      <c r="D16" s="10">
        <f>1.2*D8</f>
        <v>4800</v>
      </c>
      <c r="E16" s="3" t="s">
        <v>6</v>
      </c>
    </row>
    <row r="17" spans="1:4" ht="18.75" customHeight="1">
      <c r="A17" s="3" t="s">
        <v>27</v>
      </c>
      <c r="D17" s="10"/>
    </row>
    <row r="18" spans="3:4" ht="18.75" customHeight="1">
      <c r="C18" s="1" t="s">
        <v>1</v>
      </c>
      <c r="D18" s="5" t="str">
        <f>1.25&amp;"x"&amp;D9</f>
        <v>1.25x280</v>
      </c>
    </row>
    <row r="19" spans="3:5" ht="18.75" customHeight="1">
      <c r="C19" s="2" t="s">
        <v>9</v>
      </c>
      <c r="D19" s="10">
        <f>1.25*D9</f>
        <v>350</v>
      </c>
      <c r="E19" s="3" t="s">
        <v>6</v>
      </c>
    </row>
    <row r="20" spans="1:4" ht="18.75" customHeight="1">
      <c r="A20" s="3" t="s">
        <v>25</v>
      </c>
      <c r="D20" s="10"/>
    </row>
    <row r="21" spans="3:4" ht="18.75" customHeight="1">
      <c r="C21" s="2" t="s">
        <v>15</v>
      </c>
      <c r="D21" s="5" t="str">
        <f>D11&amp;"x"&amp;"1x"&amp;F7&amp;"*100"</f>
        <v>0.35x1x0.22*100</v>
      </c>
    </row>
    <row r="22" spans="3:5" ht="18.75" customHeight="1">
      <c r="C22" s="2" t="s">
        <v>9</v>
      </c>
      <c r="D22" s="6">
        <f>D11*1*F7*100</f>
        <v>7.7</v>
      </c>
      <c r="E22" s="3" t="s">
        <v>16</v>
      </c>
    </row>
    <row r="23" spans="1:4" ht="18.75" customHeight="1">
      <c r="A23" s="3" t="s">
        <v>26</v>
      </c>
      <c r="D23" s="6"/>
    </row>
    <row r="24" spans="3:4" ht="18.75" customHeight="1">
      <c r="C24" s="2" t="s">
        <v>17</v>
      </c>
      <c r="D24" s="5" t="str">
        <f>D22&amp;"x"&amp;D16&amp;" / (0.6x100x"&amp;D19&amp;")"</f>
        <v>7.7x4800 / (0.6x100x350)</v>
      </c>
    </row>
    <row r="25" spans="3:5" ht="18.75" customHeight="1">
      <c r="C25" s="2" t="s">
        <v>9</v>
      </c>
      <c r="D25" s="6">
        <f>D22*D16/(0.6*100*D19)</f>
        <v>1.76</v>
      </c>
      <c r="E25" s="3" t="s">
        <v>18</v>
      </c>
    </row>
    <row r="26" spans="1:4" ht="18.75" customHeight="1">
      <c r="A26" s="3" t="s">
        <v>24</v>
      </c>
      <c r="D26" s="6"/>
    </row>
    <row r="27" spans="3:4" ht="18.75" customHeight="1">
      <c r="C27" s="2" t="s">
        <v>19</v>
      </c>
      <c r="D27" s="5" t="s">
        <v>20</v>
      </c>
    </row>
    <row r="28" spans="3:4" ht="18.75" customHeight="1">
      <c r="C28" s="2" t="s">
        <v>9</v>
      </c>
      <c r="D28" s="5" t="str">
        <f>D22&amp;"x"&amp;D19&amp;"x("&amp;F7*100&amp;"-0.45x"&amp;D25&amp;")x10^-2"</f>
        <v>7.7x350x(22-0.45x1.76)x10^-2</v>
      </c>
    </row>
    <row r="29" spans="3:5" ht="18.75" customHeight="1">
      <c r="C29" s="2" t="s">
        <v>9</v>
      </c>
      <c r="D29" s="10">
        <f>ROUND(D22*D16*(F7*100-0.45*D25)/100,0)</f>
        <v>7838</v>
      </c>
      <c r="E29" s="3" t="s">
        <v>21</v>
      </c>
    </row>
    <row r="30" spans="3:4" ht="18.75" customHeight="1">
      <c r="C30" s="2" t="s">
        <v>23</v>
      </c>
      <c r="D30" s="5" t="s">
        <v>22</v>
      </c>
    </row>
    <row r="31" spans="3:4" ht="18.75" customHeight="1">
      <c r="C31" s="2" t="s">
        <v>9</v>
      </c>
      <c r="D31" s="5" t="str">
        <f>"8x2x"&amp;D29&amp;" / ("&amp;D3&amp;"^2)"</f>
        <v>8x2x7838 / (4^2)</v>
      </c>
    </row>
    <row r="32" spans="3:6" ht="18.75" customHeight="1">
      <c r="C32" s="2" t="s">
        <v>9</v>
      </c>
      <c r="D32" s="10">
        <f>ROUND(8*2*D29/D3^2,0)</f>
        <v>7838</v>
      </c>
      <c r="E32" s="3" t="s">
        <v>14</v>
      </c>
      <c r="F32" s="4" t="str">
        <f>IF(D32&gt;D13,"&gt; Pr OK","&lt;  Pr not OK")</f>
        <v>&gt; Pr OK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2007-01-30T02:39:18Z</dcterms:created>
  <dcterms:modified xsi:type="dcterms:W3CDTF">2007-01-30T04:22:30Z</dcterms:modified>
  <cp:category/>
  <cp:version/>
  <cp:contentType/>
  <cp:contentStatus/>
</cp:coreProperties>
</file>